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509"/>
  <workbookPr filterPrivacy="1" defaultThemeVersion="124226"/>
  <xr:revisionPtr revIDLastSave="0" documentId="13_ncr:1_{FD255617-1846-6C46-B907-7E2D3AFD4ADB}" xr6:coauthVersionLast="47" xr6:coauthVersionMax="47" xr10:uidLastSave="{00000000-0000-0000-0000-000000000000}"/>
  <bookViews>
    <workbookView xWindow="0" yWindow="460" windowWidth="28800" windowHeight="16060" xr2:uid="{00000000-000D-0000-FFFF-FFFF00000000}"/>
  </bookViews>
  <sheets>
    <sheet name="SPF_Sint" sheetId="60" r:id="rId1"/>
    <sheet name="CE_Sint" sheetId="56" r:id="rId2"/>
    <sheet name="Rfin_Sint" sheetId="55" r:id="rId3"/>
  </sheet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" i="55" l="1"/>
  <c r="C13" i="55" l="1"/>
  <c r="B12" i="55" s="1"/>
  <c r="B14" i="55" l="1"/>
  <c r="C14" i="55" l="1"/>
</calcChain>
</file>

<file path=xl/sharedStrings.xml><?xml version="1.0" encoding="utf-8"?>
<sst xmlns="http://schemas.openxmlformats.org/spreadsheetml/2006/main" count="46" uniqueCount="46">
  <si>
    <t>RENDICONTO FINANZIARIO</t>
  </si>
  <si>
    <t>FLUSSO MONETARIO (CASH FLOW) ASSORBITO/GENERATO DALLA GESTIONE CORRENTE</t>
  </si>
  <si>
    <t>FLUSSO MONETARIO (CASH FLOW) ASSORBITO/GENERATO DALLE VARIAZIONI DEL CAPITALE CIRCOLANTE</t>
  </si>
  <si>
    <t>A) FLUSSO DI CASSA (CASH FLOW) OPERATIVO</t>
  </si>
  <si>
    <t>Immateriali</t>
  </si>
  <si>
    <t>Finanziarie</t>
  </si>
  <si>
    <t>D) FLUSSO DI CASSA (CASH FLOW) DELL'ESERCIZIO (A + B + C)</t>
  </si>
  <si>
    <t>Disponibilità monetaria netta iniziale</t>
  </si>
  <si>
    <t>Disponibilità monetaria netta finale</t>
  </si>
  <si>
    <t>Flusso di cassa dell'esercizio</t>
  </si>
  <si>
    <t>COSTI OPERATIVI ESTERNI</t>
  </si>
  <si>
    <t>MARGINE OPERATIVO LORDO</t>
  </si>
  <si>
    <t>SALDO GESTIONE ATTIVITÀ FINANZIARIE</t>
  </si>
  <si>
    <t>ONERI FINANZIARI</t>
  </si>
  <si>
    <t xml:space="preserve">RISULTATO DELLA GESTIONE ORDINARIA </t>
  </si>
  <si>
    <t xml:space="preserve">RISULTATO DI ESERCIZIO </t>
  </si>
  <si>
    <t>VALORE AGGIUNTO</t>
  </si>
  <si>
    <t>IMPIEGHI</t>
  </si>
  <si>
    <t>FONTI DI FINANZIAMENTO</t>
  </si>
  <si>
    <t>CONTO ECONOMICO RICLASSIFICATO SINTETICO</t>
  </si>
  <si>
    <t>IMPOSTE SUL REDDITO DELL'ESERCIZIO</t>
  </si>
  <si>
    <t xml:space="preserve">Materiali </t>
  </si>
  <si>
    <t>Liquidità differite</t>
  </si>
  <si>
    <t>Liquidità immediate</t>
  </si>
  <si>
    <t>Disponibilità non liquide</t>
  </si>
  <si>
    <t>Fondo di dotazione</t>
  </si>
  <si>
    <t>Patrimonio vincolato</t>
  </si>
  <si>
    <t>Patrimonio disponibile</t>
  </si>
  <si>
    <t xml:space="preserve">IMMOBILIZZAZIONI </t>
  </si>
  <si>
    <r>
      <t>DISPONIBILIT</t>
    </r>
    <r>
      <rPr>
        <sz val="11"/>
        <color theme="1"/>
        <rFont val="Calibri"/>
        <family val="2"/>
      </rPr>
      <t xml:space="preserve">Á </t>
    </r>
  </si>
  <si>
    <t>Totale Impieghi</t>
  </si>
  <si>
    <t>FONTI PERMANENTI</t>
  </si>
  <si>
    <t>Mezzi Propri</t>
  </si>
  <si>
    <t>Totale Fonti</t>
  </si>
  <si>
    <t>Passività consolidate</t>
  </si>
  <si>
    <t>FONTI CORRENTI</t>
  </si>
  <si>
    <t>Passività correnti</t>
  </si>
  <si>
    <t>STATO PATRIMONIALE RICLASSIFICATO SINTETICO</t>
  </si>
  <si>
    <t>PROVENTI E RICAVI OPERATIVI NETTI</t>
  </si>
  <si>
    <r>
      <t>B) FLUSSO MONETARIO (CASH FLOW) DA ATTIVIT</t>
    </r>
    <r>
      <rPr>
        <b/>
        <sz val="11"/>
        <color theme="1"/>
        <rFont val="Calibri"/>
        <family val="2"/>
      </rPr>
      <t>Á</t>
    </r>
    <r>
      <rPr>
        <b/>
        <sz val="11"/>
        <color theme="1"/>
        <rFont val="Calibri"/>
        <family val="2"/>
        <scheme val="minor"/>
      </rPr>
      <t xml:space="preserve"> DI INVESTIMENTO/DISINVESTIMENTO</t>
    </r>
  </si>
  <si>
    <t>COSTI NON MONETARI (ammortamenti netti, svalutazioni, accantonamenti fondo rischi)</t>
  </si>
  <si>
    <t>RISULTATO ANTE ONERI FINANZIARI</t>
  </si>
  <si>
    <t>SALDO OPERAZIONI CONTABILI E STRAORDINARIE</t>
  </si>
  <si>
    <t>COSTO DEL PERSONALE INTERNO (al lordo Irap)</t>
  </si>
  <si>
    <t>C) FLUSSO DI CASSA (CASH FLOW) DA ATTIVITÁ DI FINANZIAMENTO</t>
  </si>
  <si>
    <t>RISULTATO OPERATIVO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</si>
</sst>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-&quot;€&quot;\ * #,##0.00_-;\-&quot;€&quot;\ * #,##0.00_-;_-&quot;€&quot;\ * &quot;-&quot;??_-;_-@_-"/>
    <numFmt numFmtId="165" formatCode="_-* #,##0_-;\-* #,##0_-;_-* &quot;-&quot;??_-;_-@_-"/>
    <numFmt numFmtId="166" formatCode="[$-410]General"/>
    <numFmt numFmtId="167" formatCode="#,##0.00&quot; &quot;;&quot;-&quot;#,##0.00&quot; &quot;;&quot; -&quot;#&quot; &quot;;@&quot; &quot;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indexed="8"/>
      <name val="Arial"/>
      <family val="2"/>
    </font>
    <font>
      <sz val="11"/>
      <name val="Calibri"/>
      <family val="2"/>
    </font>
    <font>
      <sz val="11"/>
      <color rgb="FF000000"/>
      <name val="Calibri"/>
      <family val="2"/>
    </font>
    <font>
      <sz val="10"/>
      <name val="Arial"/>
      <family val="2"/>
    </font>
    <font>
      <b/>
      <sz val="11"/>
      <color theme="1"/>
      <name val="Calibri"/>
      <family val="2"/>
    </font>
    <font>
      <u val="singleAccounting"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theme="3" tint="0.39997558519241921"/>
      <name val="Calibri"/>
      <family val="2"/>
      <scheme val="minor"/>
    </font>
    <font>
      <b/>
      <sz val="11"/>
      <color theme="3" tint="0.3999755851924192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</fills>
  <borders count="1">
    <border>
      <left/>
      <right/>
      <top/>
      <bottom/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5" fillId="0" borderId="0">
      <alignment vertical="top"/>
    </xf>
    <xf numFmtId="0" fontId="6" fillId="0" borderId="0"/>
    <xf numFmtId="166" fontId="7" fillId="0" borderId="0"/>
    <xf numFmtId="167" fontId="7" fillId="0" borderId="0"/>
    <xf numFmtId="9" fontId="1" fillId="0" borderId="0" applyFont="0" applyFill="0" applyBorder="0" applyAlignment="0" applyProtection="0"/>
    <xf numFmtId="164" fontId="8" fillId="0" borderId="0" applyFont="0" applyFill="0" applyBorder="0" applyAlignment="0" applyProtection="0"/>
  </cellStyleXfs>
  <cellXfs count="47">
    <xf numFmtId="0" fontId="0" fillId="0" borderId="0" xfId="0"/>
    <xf numFmtId="0" fontId="0" fillId="3" borderId="0" xfId="0" applyFill="1"/>
    <xf numFmtId="0" fontId="0" fillId="0" borderId="0" xfId="0" applyFill="1"/>
    <xf numFmtId="10" fontId="0" fillId="0" borderId="0" xfId="6" applyNumberFormat="1" applyFont="1"/>
    <xf numFmtId="165" fontId="0" fillId="0" borderId="0" xfId="0" applyNumberFormat="1"/>
    <xf numFmtId="165" fontId="0" fillId="0" borderId="0" xfId="1" applyNumberFormat="1" applyFont="1"/>
    <xf numFmtId="0" fontId="0" fillId="2" borderId="0" xfId="0" applyFill="1"/>
    <xf numFmtId="165" fontId="0" fillId="3" borderId="0" xfId="1" applyNumberFormat="1" applyFont="1" applyFill="1"/>
    <xf numFmtId="0" fontId="3" fillId="3" borderId="0" xfId="0" applyFont="1" applyFill="1"/>
    <xf numFmtId="0" fontId="0" fillId="3" borderId="0" xfId="0" applyFont="1" applyFill="1"/>
    <xf numFmtId="165" fontId="3" fillId="3" borderId="0" xfId="1" applyNumberFormat="1" applyFont="1" applyFill="1"/>
    <xf numFmtId="0" fontId="3" fillId="0" borderId="0" xfId="0" applyFont="1"/>
    <xf numFmtId="3" fontId="0" fillId="0" borderId="0" xfId="0" applyNumberFormat="1"/>
    <xf numFmtId="0" fontId="3" fillId="0" borderId="0" xfId="0" applyFont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0" fillId="3" borderId="0" xfId="0" applyFont="1" applyFill="1" applyBorder="1" applyAlignment="1">
      <alignment horizontal="left" vertical="center"/>
    </xf>
    <xf numFmtId="0" fontId="12" fillId="3" borderId="0" xfId="0" applyFont="1" applyFill="1" applyBorder="1" applyAlignment="1">
      <alignment horizontal="left" vertical="center"/>
    </xf>
    <xf numFmtId="165" fontId="0" fillId="0" borderId="0" xfId="6" applyNumberFormat="1" applyFont="1"/>
    <xf numFmtId="9" fontId="0" fillId="0" borderId="0" xfId="6" applyFont="1" applyAlignment="1">
      <alignment horizontal="center"/>
    </xf>
    <xf numFmtId="14" fontId="4" fillId="4" borderId="0" xfId="0" applyNumberFormat="1" applyFont="1" applyFill="1" applyBorder="1"/>
    <xf numFmtId="0" fontId="0" fillId="4" borderId="0" xfId="0" applyFill="1"/>
    <xf numFmtId="0" fontId="4" fillId="4" borderId="0" xfId="0" applyFont="1" applyFill="1" applyBorder="1" applyAlignment="1">
      <alignment horizontal="center"/>
    </xf>
    <xf numFmtId="165" fontId="0" fillId="4" borderId="0" xfId="1" applyNumberFormat="1" applyFont="1" applyFill="1"/>
    <xf numFmtId="0" fontId="3" fillId="4" borderId="0" xfId="0" applyFont="1" applyFill="1"/>
    <xf numFmtId="0" fontId="13" fillId="4" borderId="0" xfId="0" applyFont="1" applyFill="1" applyBorder="1"/>
    <xf numFmtId="169" fontId="0" fillId="3" borderId="0" xfId="0" applyNumberFormat="1" applyFill="1"/>
    <xf numFmtId="169" fontId="3" fillId="3" borderId="0" xfId="0" applyNumberFormat="1" applyFont="1" applyFill="1"/>
    <xf numFmtId="169" fontId="3" fillId="3" borderId="0" xfId="1" applyNumberFormat="1" applyFont="1" applyFill="1"/>
    <xf numFmtId="4" fontId="0" fillId="0" borderId="0" xfId="0" applyNumberFormat="1"/>
    <xf numFmtId="4" fontId="3" fillId="0" borderId="0" xfId="0" applyNumberFormat="1" applyFont="1"/>
    <xf numFmtId="0" fontId="4" fillId="4" borderId="0" xfId="0" applyFont="1" applyFill="1" applyBorder="1" applyAlignment="1">
      <alignment horizontal="center" vertical="center"/>
    </xf>
    <xf numFmtId="169" fontId="0" fillId="3" borderId="0" xfId="0" applyNumberFormat="1" applyFont="1" applyFill="1"/>
    <xf numFmtId="14" fontId="4" fillId="4" borderId="0" xfId="0" applyNumberFormat="1" applyFont="1" applyFill="1" applyBorder="1" applyAlignment="1">
      <alignment vertical="center"/>
    </xf>
    <xf numFmtId="0" fontId="0" fillId="3" borderId="0" xfId="0" applyFill="1" applyBorder="1" applyAlignment="1">
      <alignment horizontal="left" vertical="center"/>
    </xf>
    <xf numFmtId="165" fontId="3" fillId="3" borderId="0" xfId="1" applyNumberFormat="1" applyFont="1" applyFill="1" applyBorder="1" applyAlignment="1">
      <alignment vertical="center"/>
    </xf>
    <xf numFmtId="165" fontId="14" fillId="4" borderId="0" xfId="1" applyNumberFormat="1" applyFont="1" applyFill="1" applyBorder="1" applyAlignment="1">
      <alignment vertical="center"/>
    </xf>
    <xf numFmtId="0" fontId="0" fillId="3" borderId="0" xfId="0" applyFill="1" applyBorder="1" applyAlignment="1">
      <alignment vertical="center"/>
    </xf>
    <xf numFmtId="165" fontId="0" fillId="3" borderId="0" xfId="1" applyNumberFormat="1" applyFont="1" applyFill="1" applyBorder="1" applyAlignment="1">
      <alignment vertical="center"/>
    </xf>
    <xf numFmtId="165" fontId="13" fillId="4" borderId="0" xfId="1" applyNumberFormat="1" applyFont="1" applyFill="1" applyBorder="1" applyAlignment="1">
      <alignment vertical="center"/>
    </xf>
    <xf numFmtId="0" fontId="12" fillId="3" borderId="0" xfId="0" applyFont="1" applyFill="1" applyBorder="1" applyAlignment="1">
      <alignment vertical="center"/>
    </xf>
    <xf numFmtId="165" fontId="10" fillId="3" borderId="0" xfId="1" applyNumberFormat="1" applyFont="1" applyFill="1" applyBorder="1" applyAlignment="1">
      <alignment vertical="center"/>
    </xf>
    <xf numFmtId="165" fontId="11" fillId="3" borderId="0" xfId="1" applyNumberFormat="1" applyFont="1" applyFill="1" applyBorder="1" applyAlignment="1">
      <alignment vertical="center"/>
    </xf>
    <xf numFmtId="0" fontId="3" fillId="3" borderId="0" xfId="0" applyFont="1" applyFill="1" applyBorder="1" applyAlignment="1">
      <alignment horizontal="left" vertical="center"/>
    </xf>
    <xf numFmtId="0" fontId="0" fillId="0" borderId="0" xfId="0" applyAlignment="1">
      <alignment wrapText="1"/>
    </xf>
    <xf numFmtId="0" fontId="4" fillId="4" borderId="0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0" fillId="4" borderId="0" xfId="0" applyFill="1" applyAlignment="1">
      <alignment vertical="center"/>
    </xf>
  </cellXfs>
  <cellStyles count="8">
    <cellStyle name="Euro" xfId="7" xr:uid="{00000000-0005-0000-0000-000000000000}"/>
    <cellStyle name="Excel Built-in Comma" xfId="5" xr:uid="{00000000-0005-0000-0000-000001000000}"/>
    <cellStyle name="Excel Built-in Normal" xfId="4" xr:uid="{00000000-0005-0000-0000-000002000000}"/>
    <cellStyle name="Migliaia" xfId="1" builtinId="3"/>
    <cellStyle name="Normale" xfId="0" builtinId="0"/>
    <cellStyle name="Normale 2" xfId="2" xr:uid="{00000000-0005-0000-0000-000005000000}"/>
    <cellStyle name="Normale 3" xfId="3" xr:uid="{00000000-0005-0000-0000-000006000000}"/>
    <cellStyle name="Percentuale" xfId="6" builtinId="5"/>
  </cellStyles>
  <dxfs count="0"/>
  <tableStyles count="0" defaultTableStyle="TableStyleMedium2" defaultPivotStyle="PivotStyleMedium9"/>
  <colors>
    <mruColors>
      <color rgb="FF0070C0"/>
      <color rgb="FFB8CCE4"/>
      <color rgb="FF95B3D7"/>
      <color rgb="FFFFFF00"/>
      <color rgb="FF0000FF"/>
      <color rgb="FFFF3300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21"/>
  <sheetViews>
    <sheetView tabSelected="1" workbookViewId="0">
      <selection sqref="A1:G1"/>
    </sheetView>
  </sheetViews>
  <sheetFormatPr baseColWidth="10" defaultColWidth="8.83203125" defaultRowHeight="15" x14ac:dyDescent="0.2"/>
  <cols>
    <col min="1" max="1" width="25.83203125" customWidth="1"/>
    <col min="2" max="3" width="12.6640625" customWidth="1"/>
    <col min="4" max="4" width="0.5" customWidth="1"/>
    <col min="5" max="5" width="25.83203125" customWidth="1"/>
    <col min="6" max="7" width="12.6640625" customWidth="1"/>
    <col min="10" max="10" width="11.1640625" bestFit="1" customWidth="1"/>
  </cols>
  <sheetData>
    <row r="1" spans="1:11" ht="30" customHeight="1" x14ac:dyDescent="0.2">
      <c r="A1" s="44" t="s">
        <v>37</v>
      </c>
      <c r="B1" s="45"/>
      <c r="C1" s="45"/>
      <c r="D1" s="45"/>
      <c r="E1" s="45"/>
      <c r="F1" s="45"/>
      <c r="G1" s="46"/>
    </row>
    <row r="2" spans="1:11" x14ac:dyDescent="0.2">
      <c r="A2" s="14" t="s">
        <v>17</v>
      </c>
      <c r="B2" s="14">
        <v>2019</v>
      </c>
      <c r="C2" s="14">
        <v>2018</v>
      </c>
      <c r="D2" s="24"/>
      <c r="E2" s="14" t="s">
        <v>18</v>
      </c>
      <c r="F2" s="14">
        <v>2019</v>
      </c>
      <c r="G2" s="14">
        <v>2018</v>
      </c>
    </row>
    <row r="3" spans="1:11" x14ac:dyDescent="0.2">
      <c r="A3" s="33" t="s">
        <v>28</v>
      </c>
      <c r="B3" s="34">
        <v>141498673</v>
      </c>
      <c r="C3" s="34">
        <v>143240908</v>
      </c>
      <c r="D3" s="35"/>
      <c r="E3" s="33" t="s">
        <v>31</v>
      </c>
      <c r="F3" s="34">
        <v>307801120</v>
      </c>
      <c r="G3" s="34">
        <v>288786307.30000001</v>
      </c>
      <c r="J3" s="4"/>
      <c r="K3" s="3"/>
    </row>
    <row r="4" spans="1:11" ht="18" x14ac:dyDescent="0.2">
      <c r="A4" s="36" t="s">
        <v>4</v>
      </c>
      <c r="B4" s="37">
        <v>2304605</v>
      </c>
      <c r="C4" s="37">
        <v>1802621</v>
      </c>
      <c r="D4" s="38"/>
      <c r="E4" s="39" t="s">
        <v>32</v>
      </c>
      <c r="F4" s="40">
        <v>239225873</v>
      </c>
      <c r="G4" s="40">
        <v>221760095</v>
      </c>
    </row>
    <row r="5" spans="1:11" x14ac:dyDescent="0.2">
      <c r="A5" s="36" t="s">
        <v>21</v>
      </c>
      <c r="B5" s="37">
        <v>128010000</v>
      </c>
      <c r="C5" s="37">
        <v>130259619</v>
      </c>
      <c r="D5" s="38"/>
      <c r="E5" s="36" t="s">
        <v>25</v>
      </c>
      <c r="F5" s="37">
        <v>66876983</v>
      </c>
      <c r="G5" s="37">
        <v>66861489</v>
      </c>
    </row>
    <row r="6" spans="1:11" x14ac:dyDescent="0.2">
      <c r="A6" s="36" t="s">
        <v>5</v>
      </c>
      <c r="B6" s="37">
        <v>11184068</v>
      </c>
      <c r="C6" s="37">
        <v>11178668</v>
      </c>
      <c r="D6" s="38"/>
      <c r="E6" s="36" t="s">
        <v>26</v>
      </c>
      <c r="F6" s="37">
        <v>115295730</v>
      </c>
      <c r="G6" s="37">
        <v>103002590</v>
      </c>
    </row>
    <row r="7" spans="1:11" ht="2" customHeight="1" x14ac:dyDescent="0.2">
      <c r="A7" s="36"/>
      <c r="B7" s="37"/>
      <c r="C7" s="37"/>
      <c r="D7" s="38"/>
      <c r="E7" s="36"/>
      <c r="F7" s="37"/>
      <c r="G7" s="37"/>
    </row>
    <row r="8" spans="1:11" x14ac:dyDescent="0.2">
      <c r="A8" s="15" t="s">
        <v>29</v>
      </c>
      <c r="B8" s="34">
        <v>259038421</v>
      </c>
      <c r="C8" s="34">
        <v>216821174</v>
      </c>
      <c r="D8" s="35"/>
      <c r="E8" s="36" t="s">
        <v>27</v>
      </c>
      <c r="F8" s="37">
        <v>57053160</v>
      </c>
      <c r="G8" s="37">
        <v>51896016</v>
      </c>
    </row>
    <row r="9" spans="1:11" ht="2.25" customHeight="1" x14ac:dyDescent="0.2">
      <c r="A9" s="15"/>
      <c r="B9" s="37"/>
      <c r="C9" s="37"/>
      <c r="D9" s="38"/>
      <c r="E9" s="15"/>
      <c r="F9" s="37"/>
      <c r="G9" s="37"/>
    </row>
    <row r="10" spans="1:11" ht="15" customHeight="1" x14ac:dyDescent="0.2">
      <c r="A10" s="36" t="s">
        <v>24</v>
      </c>
      <c r="B10" s="41">
        <v>0</v>
      </c>
      <c r="C10" s="41">
        <v>0</v>
      </c>
      <c r="D10" s="38"/>
      <c r="E10" s="16" t="s">
        <v>34</v>
      </c>
      <c r="F10" s="40">
        <v>68575247</v>
      </c>
      <c r="G10" s="40">
        <v>67026212.299999997</v>
      </c>
    </row>
    <row r="11" spans="1:11" x14ac:dyDescent="0.2">
      <c r="A11" s="36" t="s">
        <v>22</v>
      </c>
      <c r="B11" s="37">
        <v>54064752</v>
      </c>
      <c r="C11" s="37">
        <v>58987596</v>
      </c>
      <c r="D11" s="38"/>
      <c r="E11" s="15" t="s">
        <v>35</v>
      </c>
      <c r="F11" s="34">
        <v>92735974</v>
      </c>
      <c r="G11" s="34">
        <v>71275774.700000003</v>
      </c>
      <c r="J11" s="4"/>
      <c r="K11" s="3"/>
    </row>
    <row r="12" spans="1:11" x14ac:dyDescent="0.2">
      <c r="A12" s="36" t="s">
        <v>23</v>
      </c>
      <c r="B12" s="37">
        <v>204973669</v>
      </c>
      <c r="C12" s="37">
        <v>157833578</v>
      </c>
      <c r="D12" s="38"/>
      <c r="E12" s="15" t="s">
        <v>36</v>
      </c>
      <c r="F12" s="37">
        <v>92735974</v>
      </c>
      <c r="G12" s="37">
        <v>71275774.700000003</v>
      </c>
      <c r="J12" s="4"/>
      <c r="K12" s="3"/>
    </row>
    <row r="13" spans="1:11" x14ac:dyDescent="0.2">
      <c r="A13" s="42" t="s">
        <v>30</v>
      </c>
      <c r="B13" s="34">
        <v>400537094</v>
      </c>
      <c r="C13" s="34">
        <v>360062082</v>
      </c>
      <c r="D13" s="35"/>
      <c r="E13" s="42" t="s">
        <v>33</v>
      </c>
      <c r="F13" s="34">
        <v>400537094</v>
      </c>
      <c r="G13" s="34">
        <v>360062082</v>
      </c>
    </row>
    <row r="14" spans="1:11" ht="2" customHeight="1" x14ac:dyDescent="0.2">
      <c r="A14" s="20"/>
      <c r="B14" s="20"/>
      <c r="C14" s="20"/>
      <c r="D14" s="6"/>
      <c r="E14" s="20"/>
      <c r="F14" s="20"/>
      <c r="G14" s="20"/>
    </row>
    <row r="16" spans="1:11" x14ac:dyDescent="0.2">
      <c r="B16" s="4"/>
      <c r="C16" s="5"/>
      <c r="F16" s="4"/>
    </row>
    <row r="17" spans="1:7" x14ac:dyDescent="0.2">
      <c r="B17" s="4"/>
      <c r="F17" s="4"/>
      <c r="G17" s="4"/>
    </row>
    <row r="18" spans="1:7" x14ac:dyDescent="0.2">
      <c r="B18" s="4"/>
      <c r="C18" s="3"/>
    </row>
    <row r="20" spans="1:7" ht="60.75" customHeight="1" x14ac:dyDescent="0.2">
      <c r="A20" s="43"/>
      <c r="B20" s="43"/>
      <c r="C20" s="43"/>
    </row>
    <row r="21" spans="1:7" ht="45" customHeight="1" x14ac:dyDescent="0.2">
      <c r="A21" s="43"/>
      <c r="B21" s="43"/>
      <c r="C21" s="43"/>
    </row>
  </sheetData>
  <mergeCells count="3">
    <mergeCell ref="A1:G1"/>
    <mergeCell ref="A20:C20"/>
    <mergeCell ref="A21:C21"/>
  </mergeCells>
  <pageMargins left="0.7" right="0.7" top="0.75" bottom="0.75" header="0.3" footer="0.3"/>
  <pageSetup paperSize="9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19"/>
  <sheetViews>
    <sheetView workbookViewId="0">
      <selection activeCell="A17" sqref="A17"/>
    </sheetView>
  </sheetViews>
  <sheetFormatPr baseColWidth="10" defaultColWidth="8.83203125" defaultRowHeight="15" x14ac:dyDescent="0.2"/>
  <cols>
    <col min="1" max="1" width="73.1640625" customWidth="1"/>
    <col min="2" max="8" width="14.6640625" customWidth="1"/>
    <col min="9" max="9" width="12.33203125" customWidth="1"/>
  </cols>
  <sheetData>
    <row r="1" spans="1:7" ht="30" customHeight="1" x14ac:dyDescent="0.2">
      <c r="A1" s="30" t="s">
        <v>19</v>
      </c>
      <c r="B1" s="32">
        <v>43830</v>
      </c>
      <c r="C1" s="32">
        <v>43465</v>
      </c>
      <c r="E1" s="13"/>
      <c r="F1" s="18"/>
    </row>
    <row r="2" spans="1:7" x14ac:dyDescent="0.2">
      <c r="A2" s="1" t="s">
        <v>38</v>
      </c>
      <c r="B2" s="25">
        <v>286184371</v>
      </c>
      <c r="C2" s="25">
        <v>286365081</v>
      </c>
      <c r="E2" s="4"/>
      <c r="F2" s="3"/>
    </row>
    <row r="3" spans="1:7" x14ac:dyDescent="0.2">
      <c r="A3" s="1" t="s">
        <v>10</v>
      </c>
      <c r="B3" s="25">
        <v>86040450</v>
      </c>
      <c r="C3" s="25">
        <v>82509315</v>
      </c>
      <c r="E3" s="4"/>
      <c r="F3" s="3"/>
    </row>
    <row r="4" spans="1:7" x14ac:dyDescent="0.2">
      <c r="A4" s="8" t="s">
        <v>16</v>
      </c>
      <c r="B4" s="26">
        <v>200143921</v>
      </c>
      <c r="C4" s="26">
        <v>203855766</v>
      </c>
    </row>
    <row r="5" spans="1:7" x14ac:dyDescent="0.2">
      <c r="A5" s="1" t="s">
        <v>43</v>
      </c>
      <c r="B5" s="25">
        <v>173428958</v>
      </c>
      <c r="C5" s="25">
        <v>172720336</v>
      </c>
      <c r="D5" s="4"/>
      <c r="E5" s="4"/>
      <c r="F5" s="17"/>
      <c r="G5" s="4"/>
    </row>
    <row r="6" spans="1:7" x14ac:dyDescent="0.2">
      <c r="A6" s="8" t="s">
        <v>11</v>
      </c>
      <c r="B6" s="26">
        <v>26714963</v>
      </c>
      <c r="C6" s="26">
        <v>31135430</v>
      </c>
      <c r="D6" s="4"/>
      <c r="E6" s="3"/>
      <c r="F6" s="4"/>
    </row>
    <row r="7" spans="1:7" x14ac:dyDescent="0.2">
      <c r="A7" s="1" t="s">
        <v>40</v>
      </c>
      <c r="B7" s="25">
        <v>12024987.4</v>
      </c>
      <c r="C7" s="25">
        <v>4703117</v>
      </c>
      <c r="D7" s="4"/>
      <c r="E7" s="4"/>
      <c r="G7" s="4"/>
    </row>
    <row r="8" spans="1:7" x14ac:dyDescent="0.2">
      <c r="A8" s="8" t="s">
        <v>45</v>
      </c>
      <c r="B8" s="26">
        <v>14689975.6</v>
      </c>
      <c r="C8" s="26">
        <v>26432313</v>
      </c>
      <c r="D8" s="4"/>
      <c r="E8" s="4"/>
    </row>
    <row r="9" spans="1:7" x14ac:dyDescent="0.2">
      <c r="A9" s="1" t="s">
        <v>12</v>
      </c>
      <c r="B9" s="25">
        <v>768</v>
      </c>
      <c r="C9" s="25">
        <v>-33738</v>
      </c>
      <c r="D9" s="4"/>
    </row>
    <row r="10" spans="1:7" x14ac:dyDescent="0.2">
      <c r="A10" s="8" t="s">
        <v>41</v>
      </c>
      <c r="B10" s="26">
        <v>14690743.6</v>
      </c>
      <c r="C10" s="26">
        <v>26398575</v>
      </c>
    </row>
    <row r="11" spans="1:7" x14ac:dyDescent="0.2">
      <c r="A11" s="1" t="s">
        <v>13</v>
      </c>
      <c r="B11" s="25">
        <v>1876</v>
      </c>
      <c r="C11" s="31"/>
    </row>
    <row r="12" spans="1:7" x14ac:dyDescent="0.2">
      <c r="A12" s="8" t="s">
        <v>14</v>
      </c>
      <c r="B12" s="26">
        <v>14688867.6</v>
      </c>
      <c r="C12" s="26">
        <v>26398575</v>
      </c>
    </row>
    <row r="13" spans="1:7" x14ac:dyDescent="0.2">
      <c r="A13" s="1" t="s">
        <v>42</v>
      </c>
      <c r="B13" s="25">
        <v>2852045</v>
      </c>
      <c r="C13" s="25">
        <v>1441666</v>
      </c>
      <c r="D13" s="4"/>
      <c r="E13" s="4"/>
    </row>
    <row r="14" spans="1:7" x14ac:dyDescent="0.2">
      <c r="A14" s="9" t="s">
        <v>20</v>
      </c>
      <c r="B14" s="25">
        <v>22280</v>
      </c>
      <c r="C14" s="25">
        <v>49841</v>
      </c>
    </row>
    <row r="15" spans="1:7" x14ac:dyDescent="0.2">
      <c r="A15" s="8" t="s">
        <v>15</v>
      </c>
      <c r="B15" s="26">
        <v>17518632.600000001</v>
      </c>
      <c r="C15" s="26">
        <v>27790400</v>
      </c>
      <c r="D15" s="4"/>
      <c r="E15" s="4"/>
      <c r="G15" s="3"/>
    </row>
    <row r="16" spans="1:7" ht="2" customHeight="1" x14ac:dyDescent="0.2">
      <c r="A16" s="20"/>
      <c r="B16" s="20"/>
      <c r="C16" s="20"/>
    </row>
    <row r="17" spans="4:5" x14ac:dyDescent="0.2">
      <c r="D17" s="12"/>
      <c r="E17" s="12"/>
    </row>
    <row r="18" spans="4:5" x14ac:dyDescent="0.2">
      <c r="D18" s="12"/>
      <c r="E18" s="12"/>
    </row>
    <row r="19" spans="4:5" x14ac:dyDescent="0.2">
      <c r="D19" s="12"/>
      <c r="E19" s="12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24"/>
  <sheetViews>
    <sheetView workbookViewId="0">
      <selection activeCell="A30" sqref="A30"/>
    </sheetView>
  </sheetViews>
  <sheetFormatPr baseColWidth="10" defaultColWidth="8.83203125" defaultRowHeight="15" x14ac:dyDescent="0.2"/>
  <cols>
    <col min="1" max="1" width="94.6640625" customWidth="1"/>
    <col min="2" max="3" width="14.6640625" customWidth="1"/>
    <col min="5" max="5" width="13" customWidth="1"/>
    <col min="6" max="6" width="13.5" customWidth="1"/>
  </cols>
  <sheetData>
    <row r="1" spans="1:6" ht="32" customHeight="1" x14ac:dyDescent="0.2">
      <c r="A1" s="21" t="s">
        <v>0</v>
      </c>
      <c r="B1" s="19">
        <v>43830</v>
      </c>
      <c r="C1" s="19">
        <v>43465</v>
      </c>
    </row>
    <row r="2" spans="1:6" x14ac:dyDescent="0.2">
      <c r="A2" s="8" t="s">
        <v>1</v>
      </c>
      <c r="B2" s="10">
        <v>35255010.599999994</v>
      </c>
      <c r="C2" s="10">
        <v>45641901</v>
      </c>
    </row>
    <row r="3" spans="1:6" x14ac:dyDescent="0.2">
      <c r="A3" s="8" t="s">
        <v>2</v>
      </c>
      <c r="B3" s="10">
        <v>20094670</v>
      </c>
      <c r="C3" s="27">
        <v>-7614256</v>
      </c>
      <c r="E3" s="4"/>
    </row>
    <row r="4" spans="1:6" x14ac:dyDescent="0.2">
      <c r="A4" s="8" t="s">
        <v>3</v>
      </c>
      <c r="B4" s="10">
        <f>B2+B3</f>
        <v>55349680.599999994</v>
      </c>
      <c r="C4" s="10">
        <v>38027645</v>
      </c>
      <c r="E4" s="10"/>
      <c r="F4" s="10"/>
    </row>
    <row r="5" spans="1:6" ht="2.25" customHeight="1" x14ac:dyDescent="0.2">
      <c r="A5" s="20"/>
      <c r="B5" s="22"/>
      <c r="C5" s="22"/>
    </row>
    <row r="6" spans="1:6" x14ac:dyDescent="0.2">
      <c r="A6" s="8" t="s">
        <v>39</v>
      </c>
      <c r="B6" s="27">
        <v>-8209590</v>
      </c>
      <c r="C6" s="27">
        <v>-9540493</v>
      </c>
    </row>
    <row r="7" spans="1:6" ht="2.25" customHeight="1" x14ac:dyDescent="0.2">
      <c r="A7" s="20"/>
      <c r="B7" s="22"/>
      <c r="C7" s="22"/>
    </row>
    <row r="8" spans="1:6" x14ac:dyDescent="0.2">
      <c r="A8" s="8" t="s">
        <v>44</v>
      </c>
      <c r="B8" s="10"/>
      <c r="C8" s="10"/>
    </row>
    <row r="9" spans="1:6" ht="2.25" customHeight="1" x14ac:dyDescent="0.2">
      <c r="A9" s="23"/>
      <c r="B9" s="22"/>
      <c r="C9" s="22"/>
    </row>
    <row r="10" spans="1:6" x14ac:dyDescent="0.2">
      <c r="A10" s="8" t="s">
        <v>6</v>
      </c>
      <c r="B10" s="10">
        <v>47140090.999999993</v>
      </c>
      <c r="C10" s="10">
        <v>28487152</v>
      </c>
    </row>
    <row r="11" spans="1:6" ht="2.25" customHeight="1" x14ac:dyDescent="0.2">
      <c r="A11" s="20"/>
      <c r="B11" s="22"/>
      <c r="C11" s="22"/>
    </row>
    <row r="12" spans="1:6" x14ac:dyDescent="0.2">
      <c r="A12" s="9" t="s">
        <v>7</v>
      </c>
      <c r="B12" s="7">
        <f>C13</f>
        <v>157833578</v>
      </c>
      <c r="C12" s="7">
        <v>129346426</v>
      </c>
    </row>
    <row r="13" spans="1:6" x14ac:dyDescent="0.2">
      <c r="A13" s="1" t="s">
        <v>8</v>
      </c>
      <c r="B13" s="7">
        <v>204973669</v>
      </c>
      <c r="C13" s="7">
        <f>157650629+182949</f>
        <v>157833578</v>
      </c>
    </row>
    <row r="14" spans="1:6" x14ac:dyDescent="0.2">
      <c r="A14" s="1" t="s">
        <v>9</v>
      </c>
      <c r="B14" s="7">
        <f>+B13-B12</f>
        <v>47140091</v>
      </c>
      <c r="C14" s="7">
        <f>+C13-C12</f>
        <v>28487152</v>
      </c>
    </row>
    <row r="15" spans="1:6" ht="2.25" customHeight="1" x14ac:dyDescent="0.2">
      <c r="A15" s="20"/>
      <c r="B15" s="22"/>
      <c r="C15" s="22"/>
    </row>
    <row r="16" spans="1:6" x14ac:dyDescent="0.2">
      <c r="A16" s="2"/>
      <c r="B16" s="2"/>
      <c r="C16" s="2"/>
    </row>
    <row r="18" spans="1:5" x14ac:dyDescent="0.2">
      <c r="B18" s="28"/>
    </row>
    <row r="19" spans="1:5" x14ac:dyDescent="0.2">
      <c r="B19" s="28"/>
      <c r="C19" s="4"/>
      <c r="E19" s="4"/>
    </row>
    <row r="20" spans="1:5" x14ac:dyDescent="0.2">
      <c r="A20" s="11"/>
      <c r="B20" s="29"/>
    </row>
    <row r="21" spans="1:5" x14ac:dyDescent="0.2">
      <c r="B21" s="28"/>
    </row>
    <row r="22" spans="1:5" x14ac:dyDescent="0.2">
      <c r="B22" s="28"/>
    </row>
    <row r="23" spans="1:5" x14ac:dyDescent="0.2">
      <c r="A23" s="11"/>
      <c r="B23" s="29"/>
    </row>
    <row r="24" spans="1:5" x14ac:dyDescent="0.2">
      <c r="A24" s="11"/>
      <c r="B24" s="29"/>
      <c r="C24" s="4"/>
    </row>
  </sheetData>
  <printOptions horizontalCentered="1"/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SPF_Sint</vt:lpstr>
      <vt:lpstr>CE_Sint</vt:lpstr>
      <vt:lpstr>Rfin_Sint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2021-05-26T17:21:13Z</dcterms:modified>
</cp:coreProperties>
</file>