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94BD38C9-2586-4BEE-BB9F-F2E6A9A4AB98}" xr6:coauthVersionLast="47" xr6:coauthVersionMax="47" xr10:uidLastSave="{00000000-0000-0000-0000-000000000000}"/>
  <bookViews>
    <workbookView xWindow="-110" yWindow="-110" windowWidth="34620" windowHeight="13900" xr2:uid="{00000000-000D-0000-FFFF-FFFF00000000}"/>
  </bookViews>
  <sheets>
    <sheet name="Budget economico_2023" sheetId="6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63" l="1"/>
  <c r="B62" i="63"/>
  <c r="B57" i="63"/>
  <c r="B46" i="63"/>
  <c r="B41" i="63"/>
  <c r="B33" i="63"/>
  <c r="B26" i="63"/>
  <c r="B25" i="63" s="1"/>
  <c r="B53" i="63" s="1"/>
  <c r="B17" i="63"/>
  <c r="B7" i="63"/>
  <c r="B3" i="63"/>
  <c r="B22" i="63" s="1"/>
  <c r="B55" i="63" s="1"/>
  <c r="B71" i="63" s="1"/>
  <c r="B73" i="63" l="1"/>
</calcChain>
</file>

<file path=xl/sharedStrings.xml><?xml version="1.0" encoding="utf-8"?>
<sst xmlns="http://schemas.openxmlformats.org/spreadsheetml/2006/main" count="67" uniqueCount="67">
  <si>
    <t>A) PROVENTI OPERATIVI</t>
  </si>
  <si>
    <t>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</si>
  <si>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</si>
  <si>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</si>
  <si>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</si>
  <si>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>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</si>
  <si>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</si>
  <si>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</si>
  <si>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</si>
  <si>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</si>
  <si>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>IV. PROVENTI PER LA GESTIONE DIRETTA INTERVENTI PER IL DIRITTO ALLO STUDIO</t>
  </si>
  <si>
    <t>V. ALTRI PROVENTI E RICAVI DIVERSI</t>
  </si>
  <si>
    <t>VI. VARIAZIONE RIMANENZE</t>
  </si>
  <si>
    <t>TOTALE PROVENTI (A)</t>
  </si>
  <si>
    <t>B) COSTI OPERATIVI</t>
  </si>
  <si>
    <t>VIII. COSTI DEL PERSONALE</t>
  </si>
  <si>
    <t xml:space="preserve">   1) Costi del personale dedicato alla ricerca e alla didattica</t>
  </si>
  <si>
    <t xml:space="preserve">   2) Costi del personale dirigente e tecnico-amministrativo</t>
  </si>
  <si>
    <t>IX. COSTI DELLA GESTIONE CORRENTE</t>
  </si>
  <si>
    <t>X. AMMORTAMENTI E SVALUTAZIONI</t>
  </si>
  <si>
    <t xml:space="preserve">   1) Costi per sostegno agli studenti</t>
  </si>
  <si>
    <t xml:space="preserve">   2) Costi per il diritto allo studio</t>
  </si>
  <si>
    <t xml:space="preserve">   3) Costi per l'attività editoriale</t>
  </si>
  <si>
    <t xml:space="preserve">   4) Trasferimenti a partner di progetti coordinati</t>
  </si>
  <si>
    <t xml:space="preserve">   5) Acquisto materiale di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</si>
  <si>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</si>
  <si>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</si>
  <si>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9) Acquisto altri materiali</t>
  </si>
  <si>
    <t xml:space="preserve">  11) Costi per godimento beni di terzi</t>
  </si>
  <si>
    <t xml:space="preserve">  12) Altri costi</t>
  </si>
  <si>
    <t xml:space="preserve">   1) Ammortamenti immobilizzazioni immateriali</t>
  </si>
  <si>
    <t xml:space="preserve">   2) Ammortamenti immobilizzazioni materiali</t>
  </si>
  <si>
    <t xml:space="preserve">   3) Svalutazioni immobilizzazioni</t>
  </si>
  <si>
    <t xml:space="preserve">   4) Svalutazioni dei crediti compresi nell'attivo circolante e nelle disponibilità liquide</t>
  </si>
  <si>
    <t>XI. ACCANTONAMENTI PER RISCHI E ONERI</t>
  </si>
  <si>
    <t>XII. ONERI DIVERSI DI GESTIONE</t>
  </si>
  <si>
    <t>TOTALE COSTI (B)</t>
  </si>
  <si>
    <t xml:space="preserve">   1) Proventi finanziari</t>
  </si>
  <si>
    <t xml:space="preserve">   3) Utili e perdite su cambi</t>
  </si>
  <si>
    <t xml:space="preserve">   1) Rivalutazioni</t>
  </si>
  <si>
    <t xml:space="preserve">   2) Svalutazioni</t>
  </si>
  <si>
    <t xml:space="preserve">   1) Proventi</t>
  </si>
  <si>
    <t xml:space="preserve">   2) Oneri</t>
  </si>
  <si>
    <t>F) IMPOSTE SUL REDDITO DELL'ESERCIZIO CORRENTI, DIFFERITE, ANTICIPATE</t>
  </si>
  <si>
    <t xml:space="preserve">   4) Contributi dall'Unione Europea e dal Resto del Mondo</t>
  </si>
  <si>
    <t xml:space="preserve">   6) Contributi da altri (pubblici)</t>
  </si>
  <si>
    <t xml:space="preserve">   7) Contributi da altri (privati)</t>
  </si>
  <si>
    <t>VII. INCREMENTO DELLE IMMOBILIZZAZIONI PER LAVORI INTERNI</t>
  </si>
  <si>
    <t xml:space="preserve">        a) docenti/ricercatori</t>
  </si>
  <si>
    <t xml:space="preserve">        b) collaborazioni scientifiche (collaboratori, assegnisti, ecc.)</t>
  </si>
  <si>
    <t xml:space="preserve">        c) docenti a contratto</t>
  </si>
  <si>
    <t xml:space="preserve">        d) esperti linguistici</t>
  </si>
  <si>
    <t xml:space="preserve">        e) altro personale dedicato alla didattica e alla ricerca</t>
  </si>
  <si>
    <t xml:space="preserve">   8) Acquisto di servizi e collaborazioni tecnico gestionali</t>
  </si>
  <si>
    <t xml:space="preserve">  10) Variazione delle rimanenze di materiali</t>
  </si>
  <si>
    <t>DIFFERENZA TRA PROVENTI E COSTI OPERATIVI (A - B)</t>
  </si>
  <si>
    <t>C) PROVENTI ED ONERI FINANZIARI</t>
  </si>
  <si>
    <t xml:space="preserve">   2) Interessi ed altri oneri finanziari</t>
  </si>
  <si>
    <t>E) PROVENTI ED ONERI STRAORDINARI</t>
  </si>
  <si>
    <r>
      <t>D) RETTIFICHE DI VALORE DI ATTIVIT</t>
    </r>
    <r>
      <rPr>
        <b/>
        <sz val="11"/>
        <color theme="1"/>
        <rFont val="Calibri"/>
        <family val="2"/>
      </rPr>
      <t xml:space="preserve">Á </t>
    </r>
    <r>
      <rPr>
        <b/>
        <sz val="11"/>
        <color theme="1"/>
        <rFont val="Calibri"/>
        <family val="2"/>
        <scheme val="minor"/>
      </rPr>
      <t>FINANZIARIE</t>
    </r>
  </si>
  <si>
    <t xml:space="preserve">   1) Utilizzo riserve di patrimonio netto derivanti dalla contabilità finanziaria</t>
  </si>
  <si>
    <t xml:space="preserve">   2) Altri proventi e ricavi diversi</t>
  </si>
  <si>
    <t xml:space="preserve">     RISULTATO ECONOMICO PRESUNTO </t>
  </si>
  <si>
    <t xml:space="preserve">     RISULTATO A PAREGGIO</t>
  </si>
  <si>
    <t xml:space="preserve">     Utilizzo riserve di patrimonio netto derivanti dalla contabilità economico-patrimonale</t>
  </si>
  <si>
    <r>
      <t>III. PROVENTI DA ATTIVIT</t>
    </r>
    <r>
      <rPr>
        <b/>
        <sz val="11"/>
        <color theme="1"/>
        <rFont val="Calibri"/>
        <family val="2"/>
      </rPr>
      <t>Á</t>
    </r>
    <r>
      <rPr>
        <b/>
        <sz val="11"/>
        <color theme="1"/>
        <rFont val="Calibri"/>
        <family val="2"/>
        <scheme val="minor"/>
      </rPr>
      <t xml:space="preserve"> ASSISTENZIALE E SERVIZIO</t>
    </r>
  </si>
  <si>
    <t xml:space="preserve">BUDGET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</si>
</sst>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  <numFmt numFmtId="168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0" fontId="5" fillId="0" borderId="0"/>
    <xf numFmtId="166" fontId="6" fillId="0" borderId="0"/>
    <xf numFmtId="167" fontId="6" fillId="0" borderId="0"/>
    <xf numFmtId="164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5" fontId="0" fillId="0" borderId="0" xfId="0" applyNumberFormat="1"/>
    <xf numFmtId="165" fontId="0" fillId="2" borderId="0" xfId="1" applyNumberFormat="1" applyFont="1" applyFill="1"/>
    <xf numFmtId="0" fontId="2" fillId="2" borderId="0" xfId="0" applyFont="1" applyFill="1"/>
    <xf numFmtId="165" fontId="0" fillId="0" borderId="0" xfId="1" applyNumberFormat="1" applyFont="1" applyFill="1"/>
    <xf numFmtId="43" fontId="0" fillId="0" borderId="0" xfId="1" applyFont="1"/>
    <xf numFmtId="165" fontId="2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2" fillId="3" borderId="0" xfId="0" applyFont="1" applyFill="1"/>
    <xf numFmtId="165" fontId="3" fillId="2" borderId="0" xfId="1" applyNumberFormat="1" applyFont="1" applyFill="1"/>
    <xf numFmtId="41" fontId="0" fillId="2" borderId="0" xfId="7" applyFont="1" applyFill="1"/>
    <xf numFmtId="168" fontId="2" fillId="2" borderId="0" xfId="1" applyNumberFormat="1" applyFont="1" applyFill="1"/>
    <xf numFmtId="0" fontId="3" fillId="3" borderId="0" xfId="0" applyFont="1" applyFill="1" applyAlignment="1">
      <alignment horizontal="center" vertical="center"/>
    </xf>
    <xf numFmtId="41" fontId="3" fillId="2" borderId="0" xfId="7" applyFont="1" applyFill="1"/>
  </cellXfs>
  <cellStyles count="8">
    <cellStyle name="Euro" xfId="6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Migliaia [0]" xfId="7" builtinId="6"/>
    <cellStyle name="Normale" xfId="0" builtinId="0"/>
    <cellStyle name="Normale 2" xfId="2" xr:uid="{00000000-0005-0000-0000-000005000000}"/>
    <cellStyle name="Normale 3" xfId="3" xr:uid="{00000000-0005-0000-0000-000006000000}"/>
  </cellStyles>
  <dxfs count="0"/>
  <tableStyles count="0" defaultTableStyle="TableStyleMedium2" defaultPivotStyle="PivotStyleMedium9"/>
  <colors>
    <mruColors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98CC-F412-2C47-9187-DC5C87D70AEA}">
  <dimension ref="A1:G79"/>
  <sheetViews>
    <sheetView tabSelected="1" topLeftCell="A39" workbookViewId="0">
      <selection activeCell="B41" sqref="B41"/>
    </sheetView>
  </sheetViews>
  <sheetFormatPr defaultColWidth="8.81640625" defaultRowHeight="14.5" x14ac:dyDescent="0.35"/>
  <cols>
    <col min="1" max="1" width="78.453125" customWidth="1"/>
    <col min="2" max="2" width="13.36328125" customWidth="1"/>
    <col min="7" max="7" width="12.453125" bestFit="1" customWidth="1"/>
    <col min="8" max="8" width="10.453125" bestFit="1" customWidth="1"/>
  </cols>
  <sheetData>
    <row r="1" spans="1:7" ht="30" customHeight="1" x14ac:dyDescent="0.35">
      <c r="A1" s="14" t="s">
        <v>66</v>
      </c>
      <c r="B1" s="14">
        <v>2023</v>
      </c>
    </row>
    <row r="2" spans="1:7" x14ac:dyDescent="0.35">
      <c r="A2" s="4" t="s">
        <v>0</v>
      </c>
      <c r="B2" s="3"/>
    </row>
    <row r="3" spans="1:7" x14ac:dyDescent="0.35">
      <c r="A3" s="4" t="s">
        <v>1</v>
      </c>
      <c r="B3" s="7">
        <f>SUM(B4:B6)</f>
        <v>66709377</v>
      </c>
    </row>
    <row r="4" spans="1:7" x14ac:dyDescent="0.35">
      <c r="A4" s="1" t="s">
        <v>2</v>
      </c>
      <c r="B4" s="3">
        <v>34797096</v>
      </c>
      <c r="G4" s="2"/>
    </row>
    <row r="5" spans="1:7" x14ac:dyDescent="0.35">
      <c r="A5" s="1" t="s">
        <v>3</v>
      </c>
      <c r="B5" s="3"/>
    </row>
    <row r="6" spans="1:7" x14ac:dyDescent="0.35">
      <c r="A6" s="1" t="s">
        <v>4</v>
      </c>
      <c r="B6" s="3">
        <v>31912281</v>
      </c>
    </row>
    <row r="7" spans="1:7" x14ac:dyDescent="0.35">
      <c r="A7" s="4" t="s">
        <v>5</v>
      </c>
      <c r="B7" s="7">
        <f>SUM(B8:B14)</f>
        <v>275391072.37</v>
      </c>
    </row>
    <row r="8" spans="1:7" x14ac:dyDescent="0.35">
      <c r="A8" s="1" t="s">
        <v>6</v>
      </c>
      <c r="B8" s="3">
        <v>265493594</v>
      </c>
    </row>
    <row r="9" spans="1:7" x14ac:dyDescent="0.35">
      <c r="A9" s="1" t="s">
        <v>7</v>
      </c>
      <c r="B9" s="3">
        <v>3276750</v>
      </c>
    </row>
    <row r="10" spans="1:7" x14ac:dyDescent="0.35">
      <c r="A10" s="1" t="s">
        <v>8</v>
      </c>
      <c r="B10" s="3"/>
    </row>
    <row r="11" spans="1:7" x14ac:dyDescent="0.35">
      <c r="A11" s="1" t="s">
        <v>44</v>
      </c>
      <c r="B11" s="3"/>
    </row>
    <row r="12" spans="1:7" x14ac:dyDescent="0.35">
      <c r="A12" s="1" t="s">
        <v>9</v>
      </c>
      <c r="B12" s="3"/>
      <c r="E12" s="6"/>
    </row>
    <row r="13" spans="1:7" x14ac:dyDescent="0.35">
      <c r="A13" s="1" t="s">
        <v>45</v>
      </c>
      <c r="B13" s="3">
        <v>6086728.3700000001</v>
      </c>
    </row>
    <row r="14" spans="1:7" x14ac:dyDescent="0.35">
      <c r="A14" s="1" t="s">
        <v>46</v>
      </c>
      <c r="B14" s="3">
        <v>534000</v>
      </c>
    </row>
    <row r="15" spans="1:7" x14ac:dyDescent="0.35">
      <c r="A15" s="4" t="s">
        <v>65</v>
      </c>
      <c r="B15" s="3"/>
    </row>
    <row r="16" spans="1:7" x14ac:dyDescent="0.35">
      <c r="A16" s="4" t="s">
        <v>10</v>
      </c>
      <c r="B16" s="3"/>
    </row>
    <row r="17" spans="1:7" x14ac:dyDescent="0.35">
      <c r="A17" s="4" t="s">
        <v>11</v>
      </c>
      <c r="B17" s="7">
        <f>SUM(B18:B19)</f>
        <v>1506606.23</v>
      </c>
    </row>
    <row r="18" spans="1:7" x14ac:dyDescent="0.35">
      <c r="A18" s="1" t="s">
        <v>60</v>
      </c>
      <c r="B18" s="3"/>
    </row>
    <row r="19" spans="1:7" x14ac:dyDescent="0.35">
      <c r="A19" s="1" t="s">
        <v>61</v>
      </c>
      <c r="B19" s="3">
        <v>1506606.23</v>
      </c>
    </row>
    <row r="20" spans="1:7" x14ac:dyDescent="0.35">
      <c r="A20" s="4" t="s">
        <v>12</v>
      </c>
      <c r="B20" s="3"/>
    </row>
    <row r="21" spans="1:7" x14ac:dyDescent="0.35">
      <c r="A21" s="4" t="s">
        <v>47</v>
      </c>
      <c r="B21" s="3"/>
    </row>
    <row r="22" spans="1:7" x14ac:dyDescent="0.35">
      <c r="A22" s="4" t="s">
        <v>13</v>
      </c>
      <c r="B22" s="7">
        <f>B3+B7+SUM(B15:B17)+SUM(B20:B21)</f>
        <v>343607055.60000002</v>
      </c>
    </row>
    <row r="23" spans="1:7" ht="2.25" customHeight="1" x14ac:dyDescent="0.35">
      <c r="A23" s="8"/>
      <c r="B23" s="9"/>
    </row>
    <row r="24" spans="1:7" x14ac:dyDescent="0.35">
      <c r="A24" s="4" t="s">
        <v>14</v>
      </c>
      <c r="B24" s="3"/>
    </row>
    <row r="25" spans="1:7" x14ac:dyDescent="0.35">
      <c r="A25" s="4" t="s">
        <v>15</v>
      </c>
      <c r="B25" s="7">
        <f>B26+B32</f>
        <v>179437258</v>
      </c>
    </row>
    <row r="26" spans="1:7" x14ac:dyDescent="0.35">
      <c r="A26" s="1" t="s">
        <v>16</v>
      </c>
      <c r="B26" s="3">
        <f>SUM(B27:B31)</f>
        <v>123047161</v>
      </c>
      <c r="G26" s="2"/>
    </row>
    <row r="27" spans="1:7" x14ac:dyDescent="0.35">
      <c r="A27" s="1" t="s">
        <v>48</v>
      </c>
      <c r="B27" s="5">
        <v>120549337</v>
      </c>
      <c r="G27" s="2"/>
    </row>
    <row r="28" spans="1:7" x14ac:dyDescent="0.35">
      <c r="A28" s="1" t="s">
        <v>49</v>
      </c>
      <c r="B28" s="3">
        <v>75000</v>
      </c>
    </row>
    <row r="29" spans="1:7" x14ac:dyDescent="0.35">
      <c r="A29" s="1" t="s">
        <v>50</v>
      </c>
      <c r="B29" s="3">
        <v>259600</v>
      </c>
    </row>
    <row r="30" spans="1:7" x14ac:dyDescent="0.35">
      <c r="A30" s="1" t="s">
        <v>51</v>
      </c>
      <c r="B30" s="5">
        <v>1563224</v>
      </c>
    </row>
    <row r="31" spans="1:7" x14ac:dyDescent="0.35">
      <c r="A31" s="1" t="s">
        <v>52</v>
      </c>
      <c r="B31" s="3">
        <v>600000</v>
      </c>
    </row>
    <row r="32" spans="1:7" x14ac:dyDescent="0.35">
      <c r="A32" s="1" t="s">
        <v>17</v>
      </c>
      <c r="B32" s="5">
        <v>56390097</v>
      </c>
    </row>
    <row r="33" spans="1:2" x14ac:dyDescent="0.35">
      <c r="A33" s="4" t="s">
        <v>18</v>
      </c>
      <c r="B33" s="7">
        <f>SUM(B34:B45)</f>
        <v>143914786</v>
      </c>
    </row>
    <row r="34" spans="1:2" x14ac:dyDescent="0.35">
      <c r="A34" s="1" t="s">
        <v>20</v>
      </c>
      <c r="B34" s="3">
        <v>62385899</v>
      </c>
    </row>
    <row r="35" spans="1:2" x14ac:dyDescent="0.35">
      <c r="A35" s="1" t="s">
        <v>21</v>
      </c>
      <c r="B35" s="3"/>
    </row>
    <row r="36" spans="1:2" x14ac:dyDescent="0.35">
      <c r="A36" s="1" t="s">
        <v>22</v>
      </c>
      <c r="B36" s="3">
        <v>30000</v>
      </c>
    </row>
    <row r="37" spans="1:2" x14ac:dyDescent="0.35">
      <c r="A37" s="1" t="s">
        <v>23</v>
      </c>
      <c r="B37" s="3"/>
    </row>
    <row r="38" spans="1:2" x14ac:dyDescent="0.35">
      <c r="A38" s="1" t="s">
        <v>24</v>
      </c>
      <c r="B38" s="3">
        <v>656250</v>
      </c>
    </row>
    <row r="39" spans="1:2" x14ac:dyDescent="0.35">
      <c r="A39" s="1" t="s">
        <v>25</v>
      </c>
      <c r="B39" s="3"/>
    </row>
    <row r="40" spans="1:2" x14ac:dyDescent="0.35">
      <c r="A40" s="1" t="s">
        <v>26</v>
      </c>
      <c r="B40" s="3">
        <v>1564971</v>
      </c>
    </row>
    <row r="41" spans="1:2" x14ac:dyDescent="0.35">
      <c r="A41" s="1" t="s">
        <v>53</v>
      </c>
      <c r="B41" s="3">
        <f>29566578</f>
        <v>29566578</v>
      </c>
    </row>
    <row r="42" spans="1:2" x14ac:dyDescent="0.35">
      <c r="A42" s="1" t="s">
        <v>27</v>
      </c>
      <c r="B42" s="3">
        <v>964458</v>
      </c>
    </row>
    <row r="43" spans="1:2" x14ac:dyDescent="0.35">
      <c r="A43" s="1" t="s">
        <v>54</v>
      </c>
      <c r="B43" s="3"/>
    </row>
    <row r="44" spans="1:2" x14ac:dyDescent="0.35">
      <c r="A44" s="1" t="s">
        <v>28</v>
      </c>
      <c r="B44" s="3">
        <v>821874</v>
      </c>
    </row>
    <row r="45" spans="1:2" x14ac:dyDescent="0.35">
      <c r="A45" s="1" t="s">
        <v>29</v>
      </c>
      <c r="B45" s="3">
        <v>47924756</v>
      </c>
    </row>
    <row r="46" spans="1:2" x14ac:dyDescent="0.35">
      <c r="A46" s="4" t="s">
        <v>19</v>
      </c>
      <c r="B46" s="7">
        <f>SUM(B47:B50)</f>
        <v>9918619.6399999987</v>
      </c>
    </row>
    <row r="47" spans="1:2" x14ac:dyDescent="0.35">
      <c r="A47" s="1" t="s">
        <v>30</v>
      </c>
      <c r="B47" s="3">
        <v>320869.74</v>
      </c>
    </row>
    <row r="48" spans="1:2" x14ac:dyDescent="0.35">
      <c r="A48" s="1" t="s">
        <v>31</v>
      </c>
      <c r="B48" s="3">
        <v>9597749.8999999985</v>
      </c>
    </row>
    <row r="49" spans="1:2" x14ac:dyDescent="0.35">
      <c r="A49" s="1" t="s">
        <v>32</v>
      </c>
      <c r="B49" s="3"/>
    </row>
    <row r="50" spans="1:2" x14ac:dyDescent="0.35">
      <c r="A50" s="1" t="s">
        <v>33</v>
      </c>
      <c r="B50" s="3"/>
    </row>
    <row r="51" spans="1:2" x14ac:dyDescent="0.35">
      <c r="A51" s="4" t="s">
        <v>34</v>
      </c>
      <c r="B51" s="7"/>
    </row>
    <row r="52" spans="1:2" x14ac:dyDescent="0.35">
      <c r="A52" s="4" t="s">
        <v>35</v>
      </c>
      <c r="B52" s="7">
        <v>2086587</v>
      </c>
    </row>
    <row r="53" spans="1:2" x14ac:dyDescent="0.35">
      <c r="A53" s="4" t="s">
        <v>36</v>
      </c>
      <c r="B53" s="7">
        <f>B25+B33+B46+B51+B52</f>
        <v>335357250.63999999</v>
      </c>
    </row>
    <row r="54" spans="1:2" ht="2.25" customHeight="1" x14ac:dyDescent="0.35">
      <c r="A54" s="8"/>
      <c r="B54" s="9"/>
    </row>
    <row r="55" spans="1:2" x14ac:dyDescent="0.35">
      <c r="A55" s="4" t="s">
        <v>55</v>
      </c>
      <c r="B55" s="7">
        <f>+B22-B53</f>
        <v>8249804.9600000381</v>
      </c>
    </row>
    <row r="56" spans="1:2" ht="2.25" customHeight="1" x14ac:dyDescent="0.35">
      <c r="A56" s="10"/>
      <c r="B56" s="9"/>
    </row>
    <row r="57" spans="1:2" x14ac:dyDescent="0.35">
      <c r="A57" s="4" t="s">
        <v>56</v>
      </c>
      <c r="B57" s="7">
        <f>SUM(B58:B60)</f>
        <v>1000</v>
      </c>
    </row>
    <row r="58" spans="1:2" x14ac:dyDescent="0.35">
      <c r="A58" s="1" t="s">
        <v>37</v>
      </c>
      <c r="B58" s="3">
        <v>1000</v>
      </c>
    </row>
    <row r="59" spans="1:2" x14ac:dyDescent="0.35">
      <c r="A59" s="1" t="s">
        <v>57</v>
      </c>
      <c r="B59" s="3"/>
    </row>
    <row r="60" spans="1:2" x14ac:dyDescent="0.35">
      <c r="A60" s="1" t="s">
        <v>38</v>
      </c>
      <c r="B60" s="3"/>
    </row>
    <row r="61" spans="1:2" ht="2.25" customHeight="1" x14ac:dyDescent="0.35">
      <c r="A61" s="8"/>
      <c r="B61" s="9"/>
    </row>
    <row r="62" spans="1:2" x14ac:dyDescent="0.35">
      <c r="A62" s="4" t="s">
        <v>59</v>
      </c>
      <c r="B62" s="11">
        <f>SUM(B63:B64)</f>
        <v>0</v>
      </c>
    </row>
    <row r="63" spans="1:2" x14ac:dyDescent="0.35">
      <c r="A63" s="1" t="s">
        <v>39</v>
      </c>
      <c r="B63" s="3"/>
    </row>
    <row r="64" spans="1:2" x14ac:dyDescent="0.35">
      <c r="A64" s="1" t="s">
        <v>40</v>
      </c>
      <c r="B64" s="3"/>
    </row>
    <row r="65" spans="1:2" ht="2.25" customHeight="1" x14ac:dyDescent="0.35">
      <c r="A65" s="8"/>
      <c r="B65" s="9"/>
    </row>
    <row r="66" spans="1:2" x14ac:dyDescent="0.35">
      <c r="A66" s="4" t="s">
        <v>58</v>
      </c>
      <c r="B66" s="11">
        <f>SUM(B67:B68)</f>
        <v>0</v>
      </c>
    </row>
    <row r="67" spans="1:2" x14ac:dyDescent="0.35">
      <c r="A67" s="1" t="s">
        <v>41</v>
      </c>
      <c r="B67" s="3"/>
    </row>
    <row r="68" spans="1:2" x14ac:dyDescent="0.35">
      <c r="A68" s="1" t="s">
        <v>42</v>
      </c>
      <c r="B68" s="3"/>
    </row>
    <row r="69" spans="1:2" ht="2.25" customHeight="1" x14ac:dyDescent="0.35">
      <c r="A69" s="8"/>
      <c r="B69" s="9"/>
    </row>
    <row r="70" spans="1:2" x14ac:dyDescent="0.35">
      <c r="A70" s="4" t="s">
        <v>43</v>
      </c>
      <c r="B70" s="7">
        <v>11858269.118013339</v>
      </c>
    </row>
    <row r="71" spans="1:2" x14ac:dyDescent="0.35">
      <c r="A71" s="4" t="s">
        <v>62</v>
      </c>
      <c r="B71" s="13">
        <f>B55+B57+B62+B66-B70</f>
        <v>-3607464.158013301</v>
      </c>
    </row>
    <row r="72" spans="1:2" x14ac:dyDescent="0.35">
      <c r="A72" s="1" t="s">
        <v>64</v>
      </c>
      <c r="B72" s="12">
        <v>3607464</v>
      </c>
    </row>
    <row r="73" spans="1:2" x14ac:dyDescent="0.35">
      <c r="A73" s="4" t="s">
        <v>63</v>
      </c>
      <c r="B73" s="15">
        <f>B71+B72</f>
        <v>-0.15801330097019672</v>
      </c>
    </row>
    <row r="74" spans="1:2" x14ac:dyDescent="0.35">
      <c r="A74" s="1"/>
      <c r="B74" s="1"/>
    </row>
    <row r="75" spans="1:2" x14ac:dyDescent="0.35">
      <c r="A75" s="1"/>
      <c r="B75" s="1"/>
    </row>
    <row r="77" spans="1:2" ht="2" customHeight="1" x14ac:dyDescent="0.35">
      <c r="A77" s="10"/>
      <c r="B77" s="8"/>
    </row>
    <row r="78" spans="1:2" ht="2" customHeight="1" x14ac:dyDescent="0.35">
      <c r="A78" s="1"/>
      <c r="B78" s="1"/>
    </row>
    <row r="79" spans="1:2" ht="2" customHeight="1" x14ac:dyDescent="0.35">
      <c r="A79" s="1"/>
      <c r="B79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74" max="16383" man="1"/>
  </rowBreaks>
  <ignoredErrors>
    <ignoredError sqref="B22 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economico_2023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2022-12-15T16:26:30Z</cp:lastPrinted>
  <dcterms:created xsi:type="dcterms:W3CDTF">2006-09-16T00:00:00Z</dcterms:created>
  <dcterms:modified xsi:type="dcterms:W3CDTF">2023-02-10T11:12:26Z</dcterms:modified>
</cp:coreProperties>
</file>